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G:\N0066_SG_Eleccions\AG_N0066_APE\_____EPC_2021\Resultats\Vot CERA\"/>
    </mc:Choice>
  </mc:AlternateContent>
  <bookViews>
    <workbookView xWindow="0" yWindow="0" windowWidth="19200" windowHeight="6470"/>
  </bookViews>
  <sheets>
    <sheet name="actes consulars" sheetId="1" r:id="rId1"/>
  </sheets>
  <definedNames>
    <definedName name="_xlnm._FilterDatabase" localSheetId="0" hidden="1">'actes consulars'!$A$5:$H$103</definedName>
    <definedName name="_xlnm.Print_Titles" localSheetId="0">'actes consulars'!$5:$5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G105" i="1"/>
  <c r="H105" i="1"/>
  <c r="E105" i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C42" i="1"/>
  <c r="D42" i="1" s="1"/>
  <c r="C43" i="1"/>
  <c r="D43" i="1" s="1"/>
  <c r="C44" i="1"/>
  <c r="D44" i="1" s="1"/>
  <c r="C45" i="1"/>
  <c r="D45" i="1" s="1"/>
  <c r="C46" i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C61" i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C96" i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C6" i="1"/>
  <c r="D6" i="1" s="1"/>
  <c r="B103" i="1"/>
  <c r="B96" i="1"/>
  <c r="B95" i="1"/>
  <c r="B72" i="1"/>
  <c r="B61" i="1"/>
  <c r="B60" i="1"/>
  <c r="B46" i="1"/>
  <c r="B41" i="1"/>
  <c r="D46" i="1" l="1"/>
  <c r="D61" i="1"/>
  <c r="D41" i="1"/>
  <c r="D96" i="1"/>
  <c r="D72" i="1"/>
  <c r="D60" i="1"/>
  <c r="D103" i="1"/>
  <c r="D95" i="1"/>
  <c r="B105" i="1"/>
  <c r="C105" i="1"/>
  <c r="D105" i="1" l="1"/>
</calcChain>
</file>

<file path=xl/sharedStrings.xml><?xml version="1.0" encoding="utf-8"?>
<sst xmlns="http://schemas.openxmlformats.org/spreadsheetml/2006/main" count="111" uniqueCount="111">
  <si>
    <t>ELECCIONS AL PARLAMENT DE CATALUNYA 14F2021:</t>
  </si>
  <si>
    <t>RESUM ACTES CONSULARS</t>
  </si>
  <si>
    <t>Albània</t>
  </si>
  <si>
    <t>Alemanya</t>
  </si>
  <si>
    <t>Andorra</t>
  </si>
  <si>
    <t>Angola</t>
  </si>
  <si>
    <t>Aràbia Saudí</t>
  </si>
  <si>
    <t>Argèlia</t>
  </si>
  <si>
    <t>Argentina</t>
  </si>
  <si>
    <t>Austràlia</t>
  </si>
  <si>
    <t>Àustria</t>
  </si>
  <si>
    <t>Bangladesh</t>
  </si>
  <si>
    <t>Bèlgica</t>
  </si>
  <si>
    <t>Bolívia</t>
  </si>
  <si>
    <t>Brasil</t>
  </si>
  <si>
    <t>Bulgària</t>
  </si>
  <si>
    <t>Camerun</t>
  </si>
  <si>
    <t>Canadà</t>
  </si>
  <si>
    <t>Xile</t>
  </si>
  <si>
    <t>Xina</t>
  </si>
  <si>
    <t>Xipre</t>
  </si>
  <si>
    <t>Colòmbia</t>
  </si>
  <si>
    <t>Costa De Marfil</t>
  </si>
  <si>
    <t>Costa Rica</t>
  </si>
  <si>
    <t>Cuba</t>
  </si>
  <si>
    <t>Dinamarca</t>
  </si>
  <si>
    <t>El Salvador</t>
  </si>
  <si>
    <t>Ghana</t>
  </si>
  <si>
    <t>Guatemala</t>
  </si>
  <si>
    <t>Guinea</t>
  </si>
  <si>
    <t>Haití</t>
  </si>
  <si>
    <t>Indonesia</t>
  </si>
  <si>
    <t>Irlanda</t>
  </si>
  <si>
    <t>Israel</t>
  </si>
  <si>
    <t>Jamaica</t>
  </si>
  <si>
    <t>Kazajstán</t>
  </si>
  <si>
    <t>Kenia</t>
  </si>
  <si>
    <t>Kuwait</t>
  </si>
  <si>
    <t>Luxemburgo</t>
  </si>
  <si>
    <t>Malta</t>
  </si>
  <si>
    <t>Nicaragua</t>
  </si>
  <si>
    <t>Noruega</t>
  </si>
  <si>
    <t>Nueva Zelanda</t>
  </si>
  <si>
    <t>Perú</t>
  </si>
  <si>
    <t>Portugal</t>
  </si>
  <si>
    <t>Puerto Rico</t>
  </si>
  <si>
    <t>Qatar</t>
  </si>
  <si>
    <t>República Checa</t>
  </si>
  <si>
    <t>República Dominicana</t>
  </si>
  <si>
    <t>República Eslovaca</t>
  </si>
  <si>
    <t>Senegal</t>
  </si>
  <si>
    <t>Singapur</t>
  </si>
  <si>
    <t>Suiza</t>
  </si>
  <si>
    <t>Vietnam</t>
  </si>
  <si>
    <t>Zimbabwe</t>
  </si>
  <si>
    <t>Corea Del Sud</t>
  </si>
  <si>
    <t>Croàcia</t>
  </si>
  <si>
    <t>Equador</t>
  </si>
  <si>
    <t>Egipte</t>
  </si>
  <si>
    <t>Emirats Àrabs Units</t>
  </si>
  <si>
    <t>Eslovènia</t>
  </si>
  <si>
    <t>Estats Units De América</t>
  </si>
  <si>
    <t>Estònia</t>
  </si>
  <si>
    <t>Filipines</t>
  </si>
  <si>
    <t>Finlàndia</t>
  </si>
  <si>
    <t>França</t>
  </si>
  <si>
    <t>Gabon</t>
  </si>
  <si>
    <t>Grècia</t>
  </si>
  <si>
    <t>Guinea Equatorial</t>
  </si>
  <si>
    <t>Hondures</t>
  </si>
  <si>
    <t>Hongria</t>
  </si>
  <si>
    <t>Índia</t>
  </si>
  <si>
    <t>Itàlia</t>
  </si>
  <si>
    <t>Japó</t>
  </si>
  <si>
    <t>Jordània</t>
  </si>
  <si>
    <t>Líban</t>
  </si>
  <si>
    <t>Lituània</t>
  </si>
  <si>
    <t>Malàisia</t>
  </si>
  <si>
    <t>Marroc</t>
  </si>
  <si>
    <t>Mauritània</t>
  </si>
  <si>
    <t>Mèxic</t>
  </si>
  <si>
    <t>Moçambic</t>
  </si>
  <si>
    <t>Oman</t>
  </si>
  <si>
    <t>Països Baixos</t>
  </si>
  <si>
    <t>Panamà</t>
  </si>
  <si>
    <t>Paraguai</t>
  </si>
  <si>
    <t>Polònia</t>
  </si>
  <si>
    <t>Regne Unit</t>
  </si>
  <si>
    <t>República Democràtica Del Congo</t>
  </si>
  <si>
    <t>Romania</t>
  </si>
  <si>
    <t>Rússia</t>
  </si>
  <si>
    <t>Sèrbia</t>
  </si>
  <si>
    <t>Sudàfrica</t>
  </si>
  <si>
    <t>Suècia</t>
  </si>
  <si>
    <t>Tailàndia</t>
  </si>
  <si>
    <t>Tanzània</t>
  </si>
  <si>
    <t>Turquia</t>
  </si>
  <si>
    <t>Uruguai</t>
  </si>
  <si>
    <t>Veneçuela</t>
  </si>
  <si>
    <t>Tunissia</t>
  </si>
  <si>
    <t>Total:</t>
  </si>
  <si>
    <t xml:space="preserve">% </t>
  </si>
  <si>
    <t>País</t>
  </si>
  <si>
    <t>enviats a JEP Barcelona</t>
  </si>
  <si>
    <t>enviatsa JEP Girona</t>
  </si>
  <si>
    <t>enviats a JEP Lleida</t>
  </si>
  <si>
    <t>enviats a JEP Tarragona</t>
  </si>
  <si>
    <r>
      <t xml:space="preserve">Sol.licituds CERA acceptades </t>
    </r>
    <r>
      <rPr>
        <b/>
        <vertAlign val="superscript"/>
        <sz val="11"/>
        <color theme="1"/>
        <rFont val="Arial"/>
        <family val="2"/>
      </rPr>
      <t>1</t>
    </r>
  </si>
  <si>
    <t>(2) El total de vots rebuts a les juntes electorals provincials pot no coincidir amb el total de vots escrutats (els sobres amb documentació incompleta, mal distribuïda, etc no s'introdueixen a l'urna per ser escrutats)</t>
  </si>
  <si>
    <t>(1) Dades de l'INE</t>
  </si>
  <si>
    <r>
      <t xml:space="preserve">Vots enviats a JEP per escrutini </t>
    </r>
    <r>
      <rPr>
        <b/>
        <vertAlign val="superscript"/>
        <sz val="11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</si>
</sst>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9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 wrapText="1"/>
    </xf>
    <xf numFmtId="9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/>
    <xf numFmtId="9" fontId="2" fillId="0" borderId="2" xfId="1" applyFont="1" applyBorder="1"/>
    <xf numFmtId="9" fontId="2" fillId="0" borderId="3" xfId="0" applyNumberFormat="1" applyFont="1" applyBorder="1" applyAlignment="1">
      <alignment horizontal="left"/>
    </xf>
    <xf numFmtId="3" fontId="2" fillId="0" borderId="3" xfId="0" applyNumberFormat="1" applyFont="1" applyBorder="1"/>
    <xf numFmtId="9" fontId="2" fillId="0" borderId="3" xfId="1" applyFont="1" applyBorder="1"/>
    <xf numFmtId="9" fontId="2" fillId="0" borderId="4" xfId="0" applyNumberFormat="1" applyFont="1" applyBorder="1" applyAlignment="1">
      <alignment horizontal="left"/>
    </xf>
    <xf numFmtId="3" fontId="2" fillId="0" borderId="4" xfId="0" applyNumberFormat="1" applyFont="1" applyBorder="1"/>
    <xf numFmtId="9" fontId="2" fillId="0" borderId="4" xfId="1" applyFont="1" applyBorder="1"/>
    <xf numFmtId="0" fontId="3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9" fontId="6" fillId="0" borderId="0" xfId="1" applyFont="1"/>
    <xf numFmtId="0" fontId="7" fillId="0" borderId="0" xfId="0" applyFont="1"/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abSelected="1" zoomScale="82" zoomScaleNormal="82" workbookViewId="0">
      <pane ySplit="5" topLeftCell="A6" activePane="bottomLeft" state="frozen"/>
      <selection pane="bottomLeft" activeCell="E8" sqref="E8"/>
    </sheetView>
  </sheetViews>
  <sheetFormatPr defaultRowHeight="14" x14ac:dyDescent="0.3"/>
  <cols>
    <col min="1" max="1" width="19.1796875" style="1" customWidth="1"/>
    <col min="2" max="2" width="17.08984375" style="1" customWidth="1"/>
    <col min="3" max="3" width="15.36328125" style="1" customWidth="1"/>
    <col min="4" max="4" width="9.26953125" style="1" customWidth="1"/>
    <col min="5" max="8" width="14.81640625" style="1" customWidth="1"/>
    <col min="9" max="16384" width="8.7265625" style="1"/>
  </cols>
  <sheetData>
    <row r="1" spans="1:8" s="3" customFormat="1" ht="18" x14ac:dyDescent="0.4">
      <c r="A1" s="22" t="s">
        <v>0</v>
      </c>
      <c r="B1" s="22"/>
      <c r="C1" s="22"/>
      <c r="D1" s="22"/>
      <c r="E1" s="22"/>
      <c r="F1" s="22"/>
      <c r="G1" s="22"/>
      <c r="H1" s="22"/>
    </row>
    <row r="2" spans="1:8" s="3" customFormat="1" ht="18" x14ac:dyDescent="0.4">
      <c r="A2" s="22" t="s">
        <v>1</v>
      </c>
      <c r="B2" s="22"/>
      <c r="C2" s="22"/>
      <c r="D2" s="22"/>
      <c r="E2" s="22"/>
      <c r="F2" s="22"/>
      <c r="G2" s="22"/>
      <c r="H2" s="22"/>
    </row>
    <row r="3" spans="1:8" s="3" customFormat="1" ht="18" x14ac:dyDescent="0.4">
      <c r="A3" s="15"/>
      <c r="B3" s="15"/>
      <c r="C3" s="15"/>
      <c r="D3" s="15"/>
      <c r="E3" s="15"/>
      <c r="F3" s="15"/>
      <c r="G3" s="15"/>
      <c r="H3" s="15"/>
    </row>
    <row r="5" spans="1:8" s="5" customFormat="1" ht="44" x14ac:dyDescent="0.35">
      <c r="A5" s="16" t="s">
        <v>102</v>
      </c>
      <c r="B5" s="17" t="s">
        <v>107</v>
      </c>
      <c r="C5" s="17" t="s">
        <v>110</v>
      </c>
      <c r="D5" s="17" t="s">
        <v>101</v>
      </c>
      <c r="E5" s="17" t="s">
        <v>103</v>
      </c>
      <c r="F5" s="17" t="s">
        <v>104</v>
      </c>
      <c r="G5" s="17" t="s">
        <v>105</v>
      </c>
      <c r="H5" s="17" t="s">
        <v>106</v>
      </c>
    </row>
    <row r="6" spans="1:8" x14ac:dyDescent="0.3">
      <c r="A6" s="6" t="s">
        <v>2</v>
      </c>
      <c r="B6" s="7">
        <v>4</v>
      </c>
      <c r="C6" s="7">
        <f>E6+F6+G6+H6</f>
        <v>4</v>
      </c>
      <c r="D6" s="8">
        <f>C6/B6</f>
        <v>1</v>
      </c>
      <c r="E6" s="7">
        <v>2</v>
      </c>
      <c r="F6" s="7">
        <v>2</v>
      </c>
      <c r="G6" s="7">
        <v>0</v>
      </c>
      <c r="H6" s="7">
        <v>0</v>
      </c>
    </row>
    <row r="7" spans="1:8" x14ac:dyDescent="0.3">
      <c r="A7" s="9" t="s">
        <v>3</v>
      </c>
      <c r="B7" s="10">
        <v>2964</v>
      </c>
      <c r="C7" s="10">
        <f t="shared" ref="C7:C70" si="0">E7+F7+G7+H7</f>
        <v>2478</v>
      </c>
      <c r="D7" s="11">
        <f t="shared" ref="D7:D70" si="1">C7/B7</f>
        <v>0.83603238866396756</v>
      </c>
      <c r="E7" s="10">
        <v>1935</v>
      </c>
      <c r="F7" s="10">
        <v>198</v>
      </c>
      <c r="G7" s="10">
        <v>83</v>
      </c>
      <c r="H7" s="10">
        <v>262</v>
      </c>
    </row>
    <row r="8" spans="1:8" x14ac:dyDescent="0.3">
      <c r="A8" s="9" t="s">
        <v>4</v>
      </c>
      <c r="B8" s="10">
        <v>1524</v>
      </c>
      <c r="C8" s="10">
        <f t="shared" si="0"/>
        <v>1225</v>
      </c>
      <c r="D8" s="11">
        <f t="shared" si="1"/>
        <v>0.8038057742782152</v>
      </c>
      <c r="E8" s="10">
        <v>692</v>
      </c>
      <c r="F8" s="10">
        <v>72</v>
      </c>
      <c r="G8" s="10">
        <v>358</v>
      </c>
      <c r="H8" s="10">
        <v>103</v>
      </c>
    </row>
    <row r="9" spans="1:8" x14ac:dyDescent="0.3">
      <c r="A9" s="9" t="s">
        <v>5</v>
      </c>
      <c r="B9" s="10">
        <v>5</v>
      </c>
      <c r="C9" s="10">
        <f t="shared" si="0"/>
        <v>0</v>
      </c>
      <c r="D9" s="11">
        <f t="shared" si="1"/>
        <v>0</v>
      </c>
      <c r="E9" s="10">
        <v>0</v>
      </c>
      <c r="F9" s="10">
        <v>0</v>
      </c>
      <c r="G9" s="10">
        <v>0</v>
      </c>
      <c r="H9" s="10">
        <v>0</v>
      </c>
    </row>
    <row r="10" spans="1:8" x14ac:dyDescent="0.3">
      <c r="A10" s="9" t="s">
        <v>6</v>
      </c>
      <c r="B10" s="10">
        <v>12</v>
      </c>
      <c r="C10" s="10">
        <f t="shared" si="0"/>
        <v>1</v>
      </c>
      <c r="D10" s="11">
        <f t="shared" si="1"/>
        <v>8.3333333333333329E-2</v>
      </c>
      <c r="E10" s="10">
        <v>1</v>
      </c>
      <c r="F10" s="10">
        <v>0</v>
      </c>
      <c r="G10" s="10">
        <v>0</v>
      </c>
      <c r="H10" s="10">
        <v>0</v>
      </c>
    </row>
    <row r="11" spans="1:8" x14ac:dyDescent="0.3">
      <c r="A11" s="9" t="s">
        <v>7</v>
      </c>
      <c r="B11" s="10">
        <v>2</v>
      </c>
      <c r="C11" s="10">
        <f t="shared" si="0"/>
        <v>0</v>
      </c>
      <c r="D11" s="11">
        <f t="shared" si="1"/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x14ac:dyDescent="0.3">
      <c r="A12" s="9" t="s">
        <v>8</v>
      </c>
      <c r="B12" s="10">
        <v>198</v>
      </c>
      <c r="C12" s="10">
        <f t="shared" si="0"/>
        <v>110</v>
      </c>
      <c r="D12" s="11">
        <f t="shared" si="1"/>
        <v>0.55555555555555558</v>
      </c>
      <c r="E12" s="10">
        <v>87</v>
      </c>
      <c r="F12" s="10">
        <v>3</v>
      </c>
      <c r="G12" s="10">
        <v>11</v>
      </c>
      <c r="H12" s="10">
        <v>9</v>
      </c>
    </row>
    <row r="13" spans="1:8" x14ac:dyDescent="0.3">
      <c r="A13" s="9" t="s">
        <v>9</v>
      </c>
      <c r="B13" s="10">
        <v>46</v>
      </c>
      <c r="C13" s="10">
        <f t="shared" si="0"/>
        <v>10</v>
      </c>
      <c r="D13" s="11">
        <f t="shared" si="1"/>
        <v>0.21739130434782608</v>
      </c>
      <c r="E13" s="10">
        <v>7</v>
      </c>
      <c r="F13" s="10">
        <v>0</v>
      </c>
      <c r="G13" s="10">
        <v>2</v>
      </c>
      <c r="H13" s="10">
        <v>1</v>
      </c>
    </row>
    <row r="14" spans="1:8" x14ac:dyDescent="0.3">
      <c r="A14" s="9" t="s">
        <v>10</v>
      </c>
      <c r="B14" s="10">
        <v>165</v>
      </c>
      <c r="C14" s="10">
        <f t="shared" si="0"/>
        <v>124</v>
      </c>
      <c r="D14" s="11">
        <f t="shared" si="1"/>
        <v>0.75151515151515147</v>
      </c>
      <c r="E14" s="10">
        <v>101</v>
      </c>
      <c r="F14" s="10">
        <v>12</v>
      </c>
      <c r="G14" s="10">
        <v>6</v>
      </c>
      <c r="H14" s="10">
        <v>5</v>
      </c>
    </row>
    <row r="15" spans="1:8" x14ac:dyDescent="0.3">
      <c r="A15" s="9" t="s">
        <v>11</v>
      </c>
      <c r="B15" s="10">
        <v>1</v>
      </c>
      <c r="C15" s="10">
        <f t="shared" si="0"/>
        <v>0</v>
      </c>
      <c r="D15" s="11">
        <f t="shared" si="1"/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x14ac:dyDescent="0.3">
      <c r="A16" s="9" t="s">
        <v>12</v>
      </c>
      <c r="B16" s="10">
        <v>727</v>
      </c>
      <c r="C16" s="10">
        <f t="shared" si="0"/>
        <v>507</v>
      </c>
      <c r="D16" s="11">
        <f t="shared" si="1"/>
        <v>0.69738651994497936</v>
      </c>
      <c r="E16" s="10">
        <v>400</v>
      </c>
      <c r="F16" s="10">
        <v>47</v>
      </c>
      <c r="G16" s="10">
        <v>17</v>
      </c>
      <c r="H16" s="10">
        <v>43</v>
      </c>
    </row>
    <row r="17" spans="1:8" x14ac:dyDescent="0.3">
      <c r="A17" s="9" t="s">
        <v>13</v>
      </c>
      <c r="B17" s="10">
        <v>3</v>
      </c>
      <c r="C17" s="10">
        <f t="shared" si="0"/>
        <v>0</v>
      </c>
      <c r="D17" s="11">
        <f t="shared" si="1"/>
        <v>0</v>
      </c>
      <c r="E17" s="10">
        <v>0</v>
      </c>
      <c r="F17" s="10">
        <v>0</v>
      </c>
      <c r="G17" s="10">
        <v>0</v>
      </c>
      <c r="H17" s="10">
        <v>0</v>
      </c>
    </row>
    <row r="18" spans="1:8" x14ac:dyDescent="0.3">
      <c r="A18" s="9" t="s">
        <v>14</v>
      </c>
      <c r="B18" s="10">
        <v>36</v>
      </c>
      <c r="C18" s="10">
        <f t="shared" si="0"/>
        <v>6</v>
      </c>
      <c r="D18" s="11">
        <f t="shared" si="1"/>
        <v>0.16666666666666666</v>
      </c>
      <c r="E18" s="10">
        <v>6</v>
      </c>
      <c r="F18" s="10">
        <v>0</v>
      </c>
      <c r="G18" s="10">
        <v>0</v>
      </c>
      <c r="H18" s="10">
        <v>0</v>
      </c>
    </row>
    <row r="19" spans="1:8" x14ac:dyDescent="0.3">
      <c r="A19" s="9" t="s">
        <v>15</v>
      </c>
      <c r="B19" s="10">
        <v>3</v>
      </c>
      <c r="C19" s="10">
        <f t="shared" si="0"/>
        <v>3</v>
      </c>
      <c r="D19" s="11">
        <f t="shared" si="1"/>
        <v>1</v>
      </c>
      <c r="E19" s="10">
        <v>3</v>
      </c>
      <c r="F19" s="10">
        <v>0</v>
      </c>
      <c r="G19" s="10">
        <v>0</v>
      </c>
      <c r="H19" s="10">
        <v>0</v>
      </c>
    </row>
    <row r="20" spans="1:8" x14ac:dyDescent="0.3">
      <c r="A20" s="9" t="s">
        <v>16</v>
      </c>
      <c r="B20" s="10">
        <v>2</v>
      </c>
      <c r="C20" s="10">
        <f t="shared" si="0"/>
        <v>0</v>
      </c>
      <c r="D20" s="11">
        <f t="shared" si="1"/>
        <v>0</v>
      </c>
      <c r="E20" s="10">
        <v>0</v>
      </c>
      <c r="F20" s="10">
        <v>0</v>
      </c>
      <c r="G20" s="10">
        <v>0</v>
      </c>
      <c r="H20" s="10">
        <v>0</v>
      </c>
    </row>
    <row r="21" spans="1:8" x14ac:dyDescent="0.3">
      <c r="A21" s="9" t="s">
        <v>17</v>
      </c>
      <c r="B21" s="10">
        <v>122</v>
      </c>
      <c r="C21" s="10">
        <f t="shared" si="0"/>
        <v>91</v>
      </c>
      <c r="D21" s="11">
        <f t="shared" si="1"/>
        <v>0.74590163934426235</v>
      </c>
      <c r="E21" s="10">
        <v>69</v>
      </c>
      <c r="F21" s="10">
        <v>10</v>
      </c>
      <c r="G21" s="10">
        <v>8</v>
      </c>
      <c r="H21" s="10">
        <v>4</v>
      </c>
    </row>
    <row r="22" spans="1:8" x14ac:dyDescent="0.3">
      <c r="A22" s="9" t="s">
        <v>18</v>
      </c>
      <c r="B22" s="10">
        <v>96</v>
      </c>
      <c r="C22" s="10">
        <f t="shared" si="0"/>
        <v>48</v>
      </c>
      <c r="D22" s="11">
        <f t="shared" si="1"/>
        <v>0.5</v>
      </c>
      <c r="E22" s="10">
        <v>45</v>
      </c>
      <c r="F22" s="10">
        <v>1</v>
      </c>
      <c r="G22" s="10">
        <v>0</v>
      </c>
      <c r="H22" s="10">
        <v>2</v>
      </c>
    </row>
    <row r="23" spans="1:8" x14ac:dyDescent="0.3">
      <c r="A23" s="9" t="s">
        <v>19</v>
      </c>
      <c r="B23" s="10">
        <v>69</v>
      </c>
      <c r="C23" s="10">
        <f t="shared" si="0"/>
        <v>26</v>
      </c>
      <c r="D23" s="11">
        <f t="shared" si="1"/>
        <v>0.37681159420289856</v>
      </c>
      <c r="E23" s="10">
        <v>22</v>
      </c>
      <c r="F23" s="10">
        <v>3</v>
      </c>
      <c r="G23" s="10">
        <v>1</v>
      </c>
      <c r="H23" s="10">
        <v>0</v>
      </c>
    </row>
    <row r="24" spans="1:8" x14ac:dyDescent="0.3">
      <c r="A24" s="9" t="s">
        <v>20</v>
      </c>
      <c r="B24" s="10">
        <v>4</v>
      </c>
      <c r="C24" s="10">
        <f t="shared" si="0"/>
        <v>3</v>
      </c>
      <c r="D24" s="11">
        <f t="shared" si="1"/>
        <v>0.75</v>
      </c>
      <c r="E24" s="10">
        <v>2</v>
      </c>
      <c r="F24" s="10">
        <v>1</v>
      </c>
      <c r="G24" s="10">
        <v>0</v>
      </c>
      <c r="H24" s="10">
        <v>0</v>
      </c>
    </row>
    <row r="25" spans="1:8" x14ac:dyDescent="0.3">
      <c r="A25" s="9" t="s">
        <v>21</v>
      </c>
      <c r="B25" s="10">
        <v>34</v>
      </c>
      <c r="C25" s="10">
        <f t="shared" si="0"/>
        <v>17</v>
      </c>
      <c r="D25" s="11">
        <f t="shared" si="1"/>
        <v>0.5</v>
      </c>
      <c r="E25" s="10">
        <v>13</v>
      </c>
      <c r="F25" s="10">
        <v>2</v>
      </c>
      <c r="G25" s="10">
        <v>1</v>
      </c>
      <c r="H25" s="10">
        <v>1</v>
      </c>
    </row>
    <row r="26" spans="1:8" x14ac:dyDescent="0.3">
      <c r="A26" s="9" t="s">
        <v>55</v>
      </c>
      <c r="B26" s="10">
        <v>11</v>
      </c>
      <c r="C26" s="10">
        <f t="shared" si="0"/>
        <v>6</v>
      </c>
      <c r="D26" s="11">
        <f t="shared" si="1"/>
        <v>0.54545454545454541</v>
      </c>
      <c r="E26" s="10">
        <v>6</v>
      </c>
      <c r="F26" s="10">
        <v>0</v>
      </c>
      <c r="G26" s="10">
        <v>0</v>
      </c>
      <c r="H26" s="10">
        <v>0</v>
      </c>
    </row>
    <row r="27" spans="1:8" x14ac:dyDescent="0.3">
      <c r="A27" s="9" t="s">
        <v>22</v>
      </c>
      <c r="B27" s="10">
        <v>1</v>
      </c>
      <c r="C27" s="10">
        <f t="shared" si="0"/>
        <v>0</v>
      </c>
      <c r="D27" s="11">
        <f t="shared" si="1"/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3">
      <c r="A28" s="9" t="s">
        <v>23</v>
      </c>
      <c r="B28" s="10">
        <v>26</v>
      </c>
      <c r="C28" s="10">
        <f t="shared" si="0"/>
        <v>16</v>
      </c>
      <c r="D28" s="11">
        <f t="shared" si="1"/>
        <v>0.61538461538461542</v>
      </c>
      <c r="E28" s="10">
        <v>12</v>
      </c>
      <c r="F28" s="10">
        <v>1</v>
      </c>
      <c r="G28" s="10">
        <v>2</v>
      </c>
      <c r="H28" s="10">
        <v>1</v>
      </c>
    </row>
    <row r="29" spans="1:8" x14ac:dyDescent="0.3">
      <c r="A29" s="9" t="s">
        <v>56</v>
      </c>
      <c r="B29" s="10">
        <v>6</v>
      </c>
      <c r="C29" s="10">
        <f t="shared" si="0"/>
        <v>0</v>
      </c>
      <c r="D29" s="11">
        <f t="shared" si="1"/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3">
      <c r="A30" s="9" t="s">
        <v>24</v>
      </c>
      <c r="B30" s="10">
        <v>4</v>
      </c>
      <c r="C30" s="10">
        <f t="shared" si="0"/>
        <v>0</v>
      </c>
      <c r="D30" s="11">
        <f t="shared" si="1"/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x14ac:dyDescent="0.3">
      <c r="A31" s="9" t="s">
        <v>25</v>
      </c>
      <c r="B31" s="10">
        <v>106</v>
      </c>
      <c r="C31" s="10">
        <f t="shared" si="0"/>
        <v>73</v>
      </c>
      <c r="D31" s="11">
        <f t="shared" si="1"/>
        <v>0.68867924528301883</v>
      </c>
      <c r="E31" s="10">
        <v>62</v>
      </c>
      <c r="F31" s="10">
        <v>2</v>
      </c>
      <c r="G31" s="10">
        <v>2</v>
      </c>
      <c r="H31" s="10">
        <v>7</v>
      </c>
    </row>
    <row r="32" spans="1:8" x14ac:dyDescent="0.3">
      <c r="A32" s="9" t="s">
        <v>57</v>
      </c>
      <c r="B32" s="10">
        <v>30</v>
      </c>
      <c r="C32" s="10">
        <f t="shared" si="0"/>
        <v>21</v>
      </c>
      <c r="D32" s="11">
        <f t="shared" si="1"/>
        <v>0.7</v>
      </c>
      <c r="E32" s="10">
        <v>19</v>
      </c>
      <c r="F32" s="10">
        <v>1</v>
      </c>
      <c r="G32" s="10">
        <v>0</v>
      </c>
      <c r="H32" s="10">
        <v>1</v>
      </c>
    </row>
    <row r="33" spans="1:8" x14ac:dyDescent="0.3">
      <c r="A33" s="9" t="s">
        <v>58</v>
      </c>
      <c r="B33" s="10">
        <v>1</v>
      </c>
      <c r="C33" s="10">
        <f t="shared" si="0"/>
        <v>0</v>
      </c>
      <c r="D33" s="11">
        <f t="shared" si="1"/>
        <v>0</v>
      </c>
      <c r="E33" s="10">
        <v>0</v>
      </c>
      <c r="F33" s="10">
        <v>0</v>
      </c>
      <c r="G33" s="10">
        <v>0</v>
      </c>
      <c r="H33" s="10">
        <v>0</v>
      </c>
    </row>
    <row r="34" spans="1:8" x14ac:dyDescent="0.3">
      <c r="A34" s="9" t="s">
        <v>26</v>
      </c>
      <c r="B34" s="10">
        <v>4</v>
      </c>
      <c r="C34" s="10">
        <f t="shared" si="0"/>
        <v>2</v>
      </c>
      <c r="D34" s="11">
        <f t="shared" si="1"/>
        <v>0.5</v>
      </c>
      <c r="E34" s="10">
        <v>2</v>
      </c>
      <c r="F34" s="10">
        <v>0</v>
      </c>
      <c r="G34" s="10">
        <v>0</v>
      </c>
      <c r="H34" s="10">
        <v>0</v>
      </c>
    </row>
    <row r="35" spans="1:8" x14ac:dyDescent="0.3">
      <c r="A35" s="9" t="s">
        <v>59</v>
      </c>
      <c r="B35" s="10">
        <v>34</v>
      </c>
      <c r="C35" s="10">
        <f t="shared" si="0"/>
        <v>12</v>
      </c>
      <c r="D35" s="11">
        <f t="shared" si="1"/>
        <v>0.35294117647058826</v>
      </c>
      <c r="E35" s="10">
        <v>12</v>
      </c>
      <c r="F35" s="10">
        <v>0</v>
      </c>
      <c r="G35" s="10">
        <v>0</v>
      </c>
      <c r="H35" s="10">
        <v>0</v>
      </c>
    </row>
    <row r="36" spans="1:8" x14ac:dyDescent="0.3">
      <c r="A36" s="9" t="s">
        <v>60</v>
      </c>
      <c r="B36" s="10">
        <v>5</v>
      </c>
      <c r="C36" s="10">
        <f t="shared" si="0"/>
        <v>5</v>
      </c>
      <c r="D36" s="11">
        <f t="shared" si="1"/>
        <v>1</v>
      </c>
      <c r="E36" s="10">
        <v>3</v>
      </c>
      <c r="F36" s="10">
        <v>1</v>
      </c>
      <c r="G36" s="10">
        <v>0</v>
      </c>
      <c r="H36" s="10">
        <v>1</v>
      </c>
    </row>
    <row r="37" spans="1:8" x14ac:dyDescent="0.3">
      <c r="A37" s="9" t="s">
        <v>61</v>
      </c>
      <c r="B37" s="10">
        <v>935</v>
      </c>
      <c r="C37" s="10">
        <f t="shared" si="0"/>
        <v>251</v>
      </c>
      <c r="D37" s="11">
        <f t="shared" si="1"/>
        <v>0.26844919786096255</v>
      </c>
      <c r="E37" s="10">
        <v>205</v>
      </c>
      <c r="F37" s="10">
        <v>14</v>
      </c>
      <c r="G37" s="10">
        <v>6</v>
      </c>
      <c r="H37" s="10">
        <v>26</v>
      </c>
    </row>
    <row r="38" spans="1:8" x14ac:dyDescent="0.3">
      <c r="A38" s="9" t="s">
        <v>62</v>
      </c>
      <c r="B38" s="10">
        <v>10</v>
      </c>
      <c r="C38" s="10">
        <f t="shared" si="0"/>
        <v>2</v>
      </c>
      <c r="D38" s="11">
        <f t="shared" si="1"/>
        <v>0.2</v>
      </c>
      <c r="E38" s="10">
        <v>0</v>
      </c>
      <c r="F38" s="10">
        <v>1</v>
      </c>
      <c r="G38" s="10">
        <v>0</v>
      </c>
      <c r="H38" s="10">
        <v>1</v>
      </c>
    </row>
    <row r="39" spans="1:8" x14ac:dyDescent="0.3">
      <c r="A39" s="9" t="s">
        <v>63</v>
      </c>
      <c r="B39" s="10">
        <v>2</v>
      </c>
      <c r="C39" s="10">
        <f t="shared" si="0"/>
        <v>0</v>
      </c>
      <c r="D39" s="11">
        <f t="shared" si="1"/>
        <v>0</v>
      </c>
      <c r="E39" s="10">
        <v>0</v>
      </c>
      <c r="F39" s="10">
        <v>0</v>
      </c>
      <c r="G39" s="10">
        <v>0</v>
      </c>
      <c r="H39" s="10">
        <v>0</v>
      </c>
    </row>
    <row r="40" spans="1:8" x14ac:dyDescent="0.3">
      <c r="A40" s="9" t="s">
        <v>64</v>
      </c>
      <c r="B40" s="10">
        <v>53</v>
      </c>
      <c r="C40" s="10">
        <f t="shared" si="0"/>
        <v>21</v>
      </c>
      <c r="D40" s="11">
        <f t="shared" si="1"/>
        <v>0.39622641509433965</v>
      </c>
      <c r="E40" s="10">
        <v>20</v>
      </c>
      <c r="F40" s="10">
        <v>1</v>
      </c>
      <c r="G40" s="10">
        <v>0</v>
      </c>
      <c r="H40" s="10">
        <v>0</v>
      </c>
    </row>
    <row r="41" spans="1:8" x14ac:dyDescent="0.3">
      <c r="A41" s="9" t="s">
        <v>65</v>
      </c>
      <c r="B41" s="10">
        <f>3080+6</f>
        <v>3086</v>
      </c>
      <c r="C41" s="10">
        <f t="shared" si="0"/>
        <v>2485</v>
      </c>
      <c r="D41" s="11">
        <f t="shared" si="1"/>
        <v>0.80524951393389499</v>
      </c>
      <c r="E41" s="10">
        <v>1664</v>
      </c>
      <c r="F41" s="10">
        <v>423</v>
      </c>
      <c r="G41" s="10">
        <v>136</v>
      </c>
      <c r="H41" s="10">
        <v>262</v>
      </c>
    </row>
    <row r="42" spans="1:8" x14ac:dyDescent="0.3">
      <c r="A42" s="9" t="s">
        <v>66</v>
      </c>
      <c r="B42" s="10">
        <v>4</v>
      </c>
      <c r="C42" s="10">
        <f t="shared" si="0"/>
        <v>3</v>
      </c>
      <c r="D42" s="11">
        <f t="shared" si="1"/>
        <v>0.75</v>
      </c>
      <c r="E42" s="10">
        <v>1</v>
      </c>
      <c r="F42" s="10">
        <v>2</v>
      </c>
      <c r="G42" s="10">
        <v>0</v>
      </c>
      <c r="H42" s="10">
        <v>0</v>
      </c>
    </row>
    <row r="43" spans="1:8" x14ac:dyDescent="0.3">
      <c r="A43" s="9" t="s">
        <v>27</v>
      </c>
      <c r="B43" s="10">
        <v>1</v>
      </c>
      <c r="C43" s="10">
        <f t="shared" si="0"/>
        <v>0</v>
      </c>
      <c r="D43" s="11">
        <f t="shared" si="1"/>
        <v>0</v>
      </c>
      <c r="E43" s="10">
        <v>0</v>
      </c>
      <c r="F43" s="10">
        <v>0</v>
      </c>
      <c r="G43" s="10">
        <v>0</v>
      </c>
      <c r="H43" s="10">
        <v>0</v>
      </c>
    </row>
    <row r="44" spans="1:8" x14ac:dyDescent="0.3">
      <c r="A44" s="9" t="s">
        <v>67</v>
      </c>
      <c r="B44" s="10">
        <v>17</v>
      </c>
      <c r="C44" s="10">
        <f t="shared" si="0"/>
        <v>13</v>
      </c>
      <c r="D44" s="11">
        <f t="shared" si="1"/>
        <v>0.76470588235294112</v>
      </c>
      <c r="E44" s="10">
        <v>10</v>
      </c>
      <c r="F44" s="10">
        <v>0</v>
      </c>
      <c r="G44" s="10">
        <v>0</v>
      </c>
      <c r="H44" s="10">
        <v>3</v>
      </c>
    </row>
    <row r="45" spans="1:8" x14ac:dyDescent="0.3">
      <c r="A45" s="9" t="s">
        <v>28</v>
      </c>
      <c r="B45" s="10">
        <v>7</v>
      </c>
      <c r="C45" s="10">
        <f t="shared" si="0"/>
        <v>4</v>
      </c>
      <c r="D45" s="11">
        <f t="shared" si="1"/>
        <v>0.5714285714285714</v>
      </c>
      <c r="E45" s="10">
        <v>4</v>
      </c>
      <c r="F45" s="10">
        <v>0</v>
      </c>
      <c r="G45" s="10">
        <v>0</v>
      </c>
      <c r="H45" s="10">
        <v>0</v>
      </c>
    </row>
    <row r="46" spans="1:8" x14ac:dyDescent="0.3">
      <c r="A46" s="9" t="s">
        <v>29</v>
      </c>
      <c r="B46" s="10">
        <f>2+1</f>
        <v>3</v>
      </c>
      <c r="C46" s="10">
        <f t="shared" si="0"/>
        <v>0</v>
      </c>
      <c r="D46" s="11">
        <f t="shared" si="1"/>
        <v>0</v>
      </c>
      <c r="E46" s="10">
        <v>0</v>
      </c>
      <c r="F46" s="10">
        <v>0</v>
      </c>
      <c r="G46" s="10">
        <v>0</v>
      </c>
      <c r="H46" s="10">
        <v>0</v>
      </c>
    </row>
    <row r="47" spans="1:8" x14ac:dyDescent="0.3">
      <c r="A47" s="9" t="s">
        <v>68</v>
      </c>
      <c r="B47" s="10">
        <v>2</v>
      </c>
      <c r="C47" s="10">
        <f t="shared" si="0"/>
        <v>0</v>
      </c>
      <c r="D47" s="11">
        <f t="shared" si="1"/>
        <v>0</v>
      </c>
      <c r="E47" s="10">
        <v>0</v>
      </c>
      <c r="F47" s="10">
        <v>0</v>
      </c>
      <c r="G47" s="10">
        <v>0</v>
      </c>
      <c r="H47" s="10">
        <v>0</v>
      </c>
    </row>
    <row r="48" spans="1:8" x14ac:dyDescent="0.3">
      <c r="A48" s="9" t="s">
        <v>30</v>
      </c>
      <c r="B48" s="10">
        <v>1</v>
      </c>
      <c r="C48" s="10">
        <f t="shared" si="0"/>
        <v>0</v>
      </c>
      <c r="D48" s="11">
        <f t="shared" si="1"/>
        <v>0</v>
      </c>
      <c r="E48" s="10">
        <v>0</v>
      </c>
      <c r="F48" s="10">
        <v>0</v>
      </c>
      <c r="G48" s="10">
        <v>0</v>
      </c>
      <c r="H48" s="10">
        <v>0</v>
      </c>
    </row>
    <row r="49" spans="1:8" x14ac:dyDescent="0.3">
      <c r="A49" s="9" t="s">
        <v>69</v>
      </c>
      <c r="B49" s="10">
        <v>1</v>
      </c>
      <c r="C49" s="10">
        <f t="shared" si="0"/>
        <v>1</v>
      </c>
      <c r="D49" s="11">
        <f t="shared" si="1"/>
        <v>1</v>
      </c>
      <c r="E49" s="10">
        <v>1</v>
      </c>
      <c r="F49" s="10">
        <v>0</v>
      </c>
      <c r="G49" s="10">
        <v>0</v>
      </c>
      <c r="H49" s="10">
        <v>0</v>
      </c>
    </row>
    <row r="50" spans="1:8" x14ac:dyDescent="0.3">
      <c r="A50" s="9" t="s">
        <v>70</v>
      </c>
      <c r="B50" s="10">
        <v>14</v>
      </c>
      <c r="C50" s="10">
        <f t="shared" si="0"/>
        <v>6</v>
      </c>
      <c r="D50" s="11">
        <f t="shared" si="1"/>
        <v>0.42857142857142855</v>
      </c>
      <c r="E50" s="10">
        <v>4</v>
      </c>
      <c r="F50" s="10">
        <v>2</v>
      </c>
      <c r="G50" s="10">
        <v>0</v>
      </c>
      <c r="H50" s="10">
        <v>0</v>
      </c>
    </row>
    <row r="51" spans="1:8" x14ac:dyDescent="0.3">
      <c r="A51" s="9" t="s">
        <v>71</v>
      </c>
      <c r="B51" s="10">
        <v>9</v>
      </c>
      <c r="C51" s="10">
        <f t="shared" si="0"/>
        <v>7</v>
      </c>
      <c r="D51" s="11">
        <f t="shared" si="1"/>
        <v>0.77777777777777779</v>
      </c>
      <c r="E51" s="10">
        <v>7</v>
      </c>
      <c r="F51" s="10">
        <v>0</v>
      </c>
      <c r="G51" s="10">
        <v>0</v>
      </c>
      <c r="H51" s="10">
        <v>0</v>
      </c>
    </row>
    <row r="52" spans="1:8" x14ac:dyDescent="0.3">
      <c r="A52" s="9" t="s">
        <v>31</v>
      </c>
      <c r="B52" s="10">
        <v>4</v>
      </c>
      <c r="C52" s="10">
        <f t="shared" si="0"/>
        <v>1</v>
      </c>
      <c r="D52" s="11">
        <f t="shared" si="1"/>
        <v>0.25</v>
      </c>
      <c r="E52" s="10">
        <v>1</v>
      </c>
      <c r="F52" s="10">
        <v>0</v>
      </c>
      <c r="G52" s="10">
        <v>0</v>
      </c>
      <c r="H52" s="10">
        <v>0</v>
      </c>
    </row>
    <row r="53" spans="1:8" x14ac:dyDescent="0.3">
      <c r="A53" s="9" t="s">
        <v>32</v>
      </c>
      <c r="B53" s="10">
        <v>100</v>
      </c>
      <c r="C53" s="10">
        <f t="shared" si="0"/>
        <v>74</v>
      </c>
      <c r="D53" s="11">
        <f t="shared" si="1"/>
        <v>0.74</v>
      </c>
      <c r="E53" s="10">
        <v>54</v>
      </c>
      <c r="F53" s="10">
        <v>7</v>
      </c>
      <c r="G53" s="10">
        <v>5</v>
      </c>
      <c r="H53" s="10">
        <v>8</v>
      </c>
    </row>
    <row r="54" spans="1:8" x14ac:dyDescent="0.3">
      <c r="A54" s="9" t="s">
        <v>33</v>
      </c>
      <c r="B54" s="10">
        <v>11</v>
      </c>
      <c r="C54" s="10">
        <f t="shared" si="0"/>
        <v>3</v>
      </c>
      <c r="D54" s="11">
        <f t="shared" si="1"/>
        <v>0.27272727272727271</v>
      </c>
      <c r="E54" s="10">
        <v>3</v>
      </c>
      <c r="F54" s="10">
        <v>0</v>
      </c>
      <c r="G54" s="10">
        <v>0</v>
      </c>
      <c r="H54" s="10">
        <v>0</v>
      </c>
    </row>
    <row r="55" spans="1:8" x14ac:dyDescent="0.3">
      <c r="A55" s="9" t="s">
        <v>72</v>
      </c>
      <c r="B55" s="10">
        <v>575</v>
      </c>
      <c r="C55" s="10">
        <f t="shared" si="0"/>
        <v>356</v>
      </c>
      <c r="D55" s="11">
        <f t="shared" si="1"/>
        <v>0.61913043478260865</v>
      </c>
      <c r="E55" s="10">
        <v>286</v>
      </c>
      <c r="F55" s="10">
        <v>30</v>
      </c>
      <c r="G55" s="10">
        <v>21</v>
      </c>
      <c r="H55" s="10">
        <v>19</v>
      </c>
    </row>
    <row r="56" spans="1:8" x14ac:dyDescent="0.3">
      <c r="A56" s="9" t="s">
        <v>34</v>
      </c>
      <c r="B56" s="10">
        <v>1</v>
      </c>
      <c r="C56" s="10">
        <f t="shared" si="0"/>
        <v>0</v>
      </c>
      <c r="D56" s="11">
        <f t="shared" si="1"/>
        <v>0</v>
      </c>
      <c r="E56" s="10">
        <v>0</v>
      </c>
      <c r="F56" s="10">
        <v>0</v>
      </c>
      <c r="G56" s="10">
        <v>0</v>
      </c>
      <c r="H56" s="10">
        <v>0</v>
      </c>
    </row>
    <row r="57" spans="1:8" x14ac:dyDescent="0.3">
      <c r="A57" s="9" t="s">
        <v>73</v>
      </c>
      <c r="B57" s="10">
        <v>70</v>
      </c>
      <c r="C57" s="10">
        <f t="shared" si="0"/>
        <v>62</v>
      </c>
      <c r="D57" s="11">
        <f t="shared" si="1"/>
        <v>0.88571428571428568</v>
      </c>
      <c r="E57" s="10">
        <v>53</v>
      </c>
      <c r="F57" s="10">
        <v>3</v>
      </c>
      <c r="G57" s="10">
        <v>3</v>
      </c>
      <c r="H57" s="10">
        <v>3</v>
      </c>
    </row>
    <row r="58" spans="1:8" x14ac:dyDescent="0.3">
      <c r="A58" s="9" t="s">
        <v>74</v>
      </c>
      <c r="B58" s="10">
        <v>1</v>
      </c>
      <c r="C58" s="10">
        <f t="shared" si="0"/>
        <v>0</v>
      </c>
      <c r="D58" s="11">
        <f t="shared" si="1"/>
        <v>0</v>
      </c>
      <c r="E58" s="10">
        <v>0</v>
      </c>
      <c r="F58" s="10">
        <v>0</v>
      </c>
      <c r="G58" s="10">
        <v>0</v>
      </c>
      <c r="H58" s="10">
        <v>0</v>
      </c>
    </row>
    <row r="59" spans="1:8" x14ac:dyDescent="0.3">
      <c r="A59" s="9" t="s">
        <v>35</v>
      </c>
      <c r="B59" s="10">
        <v>2</v>
      </c>
      <c r="C59" s="10">
        <f t="shared" si="0"/>
        <v>0</v>
      </c>
      <c r="D59" s="11">
        <f t="shared" si="1"/>
        <v>0</v>
      </c>
      <c r="E59" s="10">
        <v>0</v>
      </c>
      <c r="F59" s="10">
        <v>0</v>
      </c>
      <c r="G59" s="10">
        <v>0</v>
      </c>
      <c r="H59" s="10">
        <v>0</v>
      </c>
    </row>
    <row r="60" spans="1:8" x14ac:dyDescent="0.3">
      <c r="A60" s="9" t="s">
        <v>36</v>
      </c>
      <c r="B60" s="10">
        <f>1+2</f>
        <v>3</v>
      </c>
      <c r="C60" s="10">
        <f t="shared" si="0"/>
        <v>1</v>
      </c>
      <c r="D60" s="11">
        <f t="shared" si="1"/>
        <v>0.33333333333333331</v>
      </c>
      <c r="E60" s="10">
        <v>1</v>
      </c>
      <c r="F60" s="10">
        <v>0</v>
      </c>
      <c r="G60" s="10">
        <v>0</v>
      </c>
      <c r="H60" s="10">
        <v>0</v>
      </c>
    </row>
    <row r="61" spans="1:8" x14ac:dyDescent="0.3">
      <c r="A61" s="9" t="s">
        <v>37</v>
      </c>
      <c r="B61" s="10">
        <f>1</f>
        <v>1</v>
      </c>
      <c r="C61" s="10">
        <f t="shared" si="0"/>
        <v>0</v>
      </c>
      <c r="D61" s="11">
        <f t="shared" si="1"/>
        <v>0</v>
      </c>
      <c r="E61" s="10">
        <v>0</v>
      </c>
      <c r="F61" s="10">
        <v>0</v>
      </c>
      <c r="G61" s="10">
        <v>0</v>
      </c>
      <c r="H61" s="10">
        <v>0</v>
      </c>
    </row>
    <row r="62" spans="1:8" x14ac:dyDescent="0.3">
      <c r="A62" s="9" t="s">
        <v>75</v>
      </c>
      <c r="B62" s="10">
        <v>3</v>
      </c>
      <c r="C62" s="10">
        <f t="shared" si="0"/>
        <v>0</v>
      </c>
      <c r="D62" s="11">
        <f t="shared" si="1"/>
        <v>0</v>
      </c>
      <c r="E62" s="10">
        <v>0</v>
      </c>
      <c r="F62" s="10">
        <v>0</v>
      </c>
      <c r="G62" s="10">
        <v>0</v>
      </c>
      <c r="H62" s="10">
        <v>0</v>
      </c>
    </row>
    <row r="63" spans="1:8" x14ac:dyDescent="0.3">
      <c r="A63" s="9" t="s">
        <v>76</v>
      </c>
      <c r="B63" s="10">
        <v>1</v>
      </c>
      <c r="C63" s="10">
        <f t="shared" si="0"/>
        <v>0</v>
      </c>
      <c r="D63" s="11">
        <f t="shared" si="1"/>
        <v>0</v>
      </c>
      <c r="E63" s="10">
        <v>0</v>
      </c>
      <c r="F63" s="10">
        <v>0</v>
      </c>
      <c r="G63" s="10">
        <v>0</v>
      </c>
      <c r="H63" s="10">
        <v>0</v>
      </c>
    </row>
    <row r="64" spans="1:8" x14ac:dyDescent="0.3">
      <c r="A64" s="9" t="s">
        <v>38</v>
      </c>
      <c r="B64" s="10">
        <v>146</v>
      </c>
      <c r="C64" s="10">
        <f t="shared" si="0"/>
        <v>124</v>
      </c>
      <c r="D64" s="11">
        <f t="shared" si="1"/>
        <v>0.84931506849315064</v>
      </c>
      <c r="E64" s="10">
        <v>96</v>
      </c>
      <c r="F64" s="10">
        <v>5</v>
      </c>
      <c r="G64" s="10">
        <v>5</v>
      </c>
      <c r="H64" s="10">
        <v>18</v>
      </c>
    </row>
    <row r="65" spans="1:8" x14ac:dyDescent="0.3">
      <c r="A65" s="9" t="s">
        <v>77</v>
      </c>
      <c r="B65" s="10">
        <v>10</v>
      </c>
      <c r="C65" s="10">
        <f t="shared" si="0"/>
        <v>0</v>
      </c>
      <c r="D65" s="11">
        <f t="shared" si="1"/>
        <v>0</v>
      </c>
      <c r="E65" s="10">
        <v>0</v>
      </c>
      <c r="F65" s="10">
        <v>0</v>
      </c>
      <c r="G65" s="10">
        <v>0</v>
      </c>
      <c r="H65" s="10">
        <v>0</v>
      </c>
    </row>
    <row r="66" spans="1:8" x14ac:dyDescent="0.3">
      <c r="A66" s="9" t="s">
        <v>39</v>
      </c>
      <c r="B66" s="10">
        <v>4</v>
      </c>
      <c r="C66" s="10">
        <f t="shared" si="0"/>
        <v>0</v>
      </c>
      <c r="D66" s="11">
        <f t="shared" si="1"/>
        <v>0</v>
      </c>
      <c r="E66" s="10">
        <v>0</v>
      </c>
      <c r="F66" s="10">
        <v>0</v>
      </c>
      <c r="G66" s="10">
        <v>0</v>
      </c>
      <c r="H66" s="10">
        <v>0</v>
      </c>
    </row>
    <row r="67" spans="1:8" x14ac:dyDescent="0.3">
      <c r="A67" s="9" t="s">
        <v>78</v>
      </c>
      <c r="B67" s="10">
        <v>19</v>
      </c>
      <c r="C67" s="10">
        <f t="shared" si="0"/>
        <v>13</v>
      </c>
      <c r="D67" s="11">
        <f t="shared" si="1"/>
        <v>0.68421052631578949</v>
      </c>
      <c r="E67" s="10">
        <v>12</v>
      </c>
      <c r="F67" s="10">
        <v>1</v>
      </c>
      <c r="G67" s="10">
        <v>0</v>
      </c>
      <c r="H67" s="10">
        <v>0</v>
      </c>
    </row>
    <row r="68" spans="1:8" x14ac:dyDescent="0.3">
      <c r="A68" s="9" t="s">
        <v>79</v>
      </c>
      <c r="B68" s="10">
        <v>2</v>
      </c>
      <c r="C68" s="10">
        <f t="shared" si="0"/>
        <v>0</v>
      </c>
      <c r="D68" s="11">
        <f t="shared" si="1"/>
        <v>0</v>
      </c>
      <c r="E68" s="10">
        <v>0</v>
      </c>
      <c r="F68" s="10">
        <v>0</v>
      </c>
      <c r="G68" s="10">
        <v>0</v>
      </c>
      <c r="H68" s="10">
        <v>0</v>
      </c>
    </row>
    <row r="69" spans="1:8" x14ac:dyDescent="0.3">
      <c r="A69" s="9" t="s">
        <v>80</v>
      </c>
      <c r="B69" s="10">
        <v>119</v>
      </c>
      <c r="C69" s="10">
        <f t="shared" si="0"/>
        <v>49</v>
      </c>
      <c r="D69" s="11">
        <f t="shared" si="1"/>
        <v>0.41176470588235292</v>
      </c>
      <c r="E69" s="10">
        <v>37</v>
      </c>
      <c r="F69" s="10">
        <v>7</v>
      </c>
      <c r="G69" s="10">
        <v>1</v>
      </c>
      <c r="H69" s="10">
        <v>4</v>
      </c>
    </row>
    <row r="70" spans="1:8" x14ac:dyDescent="0.3">
      <c r="A70" s="9" t="s">
        <v>81</v>
      </c>
      <c r="B70" s="10">
        <v>4</v>
      </c>
      <c r="C70" s="10">
        <f t="shared" si="0"/>
        <v>0</v>
      </c>
      <c r="D70" s="11">
        <f t="shared" si="1"/>
        <v>0</v>
      </c>
      <c r="E70" s="10">
        <v>0</v>
      </c>
      <c r="F70" s="10">
        <v>0</v>
      </c>
      <c r="G70" s="10">
        <v>0</v>
      </c>
      <c r="H70" s="10">
        <v>0</v>
      </c>
    </row>
    <row r="71" spans="1:8" x14ac:dyDescent="0.3">
      <c r="A71" s="9" t="s">
        <v>40</v>
      </c>
      <c r="B71" s="10">
        <v>9</v>
      </c>
      <c r="C71" s="10">
        <f t="shared" ref="C71:C103" si="2">E71+F71+G71+H71</f>
        <v>7</v>
      </c>
      <c r="D71" s="11">
        <f t="shared" ref="D71:D103" si="3">C71/B71</f>
        <v>0.77777777777777779</v>
      </c>
      <c r="E71" s="10">
        <v>7</v>
      </c>
      <c r="F71" s="10">
        <v>0</v>
      </c>
      <c r="G71" s="10">
        <v>0</v>
      </c>
      <c r="H71" s="10">
        <v>0</v>
      </c>
    </row>
    <row r="72" spans="1:8" x14ac:dyDescent="0.3">
      <c r="A72" s="9" t="s">
        <v>41</v>
      </c>
      <c r="B72" s="10">
        <f>48+2</f>
        <v>50</v>
      </c>
      <c r="C72" s="10">
        <f t="shared" si="2"/>
        <v>12</v>
      </c>
      <c r="D72" s="11">
        <f t="shared" si="3"/>
        <v>0.24</v>
      </c>
      <c r="E72" s="10">
        <v>10</v>
      </c>
      <c r="F72" s="10">
        <v>0</v>
      </c>
      <c r="G72" s="10">
        <v>1</v>
      </c>
      <c r="H72" s="10">
        <v>1</v>
      </c>
    </row>
    <row r="73" spans="1:8" x14ac:dyDescent="0.3">
      <c r="A73" s="9" t="s">
        <v>42</v>
      </c>
      <c r="B73" s="10">
        <v>30</v>
      </c>
      <c r="C73" s="10">
        <f t="shared" si="2"/>
        <v>13</v>
      </c>
      <c r="D73" s="11">
        <f t="shared" si="3"/>
        <v>0.43333333333333335</v>
      </c>
      <c r="E73" s="10">
        <v>9</v>
      </c>
      <c r="F73" s="10">
        <v>4</v>
      </c>
      <c r="G73" s="10">
        <v>0</v>
      </c>
      <c r="H73" s="10">
        <v>0</v>
      </c>
    </row>
    <row r="74" spans="1:8" x14ac:dyDescent="0.3">
      <c r="A74" s="9" t="s">
        <v>82</v>
      </c>
      <c r="B74" s="10">
        <v>2</v>
      </c>
      <c r="C74" s="10">
        <f t="shared" si="2"/>
        <v>0</v>
      </c>
      <c r="D74" s="11">
        <f t="shared" si="3"/>
        <v>0</v>
      </c>
      <c r="E74" s="10">
        <v>0</v>
      </c>
      <c r="F74" s="10">
        <v>0</v>
      </c>
      <c r="G74" s="10">
        <v>0</v>
      </c>
      <c r="H74" s="10">
        <v>0</v>
      </c>
    </row>
    <row r="75" spans="1:8" x14ac:dyDescent="0.3">
      <c r="A75" s="9" t="s">
        <v>83</v>
      </c>
      <c r="B75" s="10">
        <v>666</v>
      </c>
      <c r="C75" s="10">
        <f t="shared" si="2"/>
        <v>193</v>
      </c>
      <c r="D75" s="11">
        <f t="shared" si="3"/>
        <v>0.28978978978978981</v>
      </c>
      <c r="E75" s="10">
        <v>175</v>
      </c>
      <c r="F75" s="10">
        <v>4</v>
      </c>
      <c r="G75" s="10">
        <v>4</v>
      </c>
      <c r="H75" s="10">
        <v>10</v>
      </c>
    </row>
    <row r="76" spans="1:8" x14ac:dyDescent="0.3">
      <c r="A76" s="9" t="s">
        <v>84</v>
      </c>
      <c r="B76" s="10">
        <v>20</v>
      </c>
      <c r="C76" s="10">
        <f t="shared" si="2"/>
        <v>0</v>
      </c>
      <c r="D76" s="11">
        <f t="shared" si="3"/>
        <v>0</v>
      </c>
      <c r="E76" s="10">
        <v>0</v>
      </c>
      <c r="F76" s="10">
        <v>0</v>
      </c>
      <c r="G76" s="10">
        <v>0</v>
      </c>
      <c r="H76" s="10">
        <v>0</v>
      </c>
    </row>
    <row r="77" spans="1:8" x14ac:dyDescent="0.3">
      <c r="A77" s="9" t="s">
        <v>85</v>
      </c>
      <c r="B77" s="10">
        <v>7</v>
      </c>
      <c r="C77" s="10">
        <f t="shared" si="2"/>
        <v>4</v>
      </c>
      <c r="D77" s="11">
        <f t="shared" si="3"/>
        <v>0.5714285714285714</v>
      </c>
      <c r="E77" s="10">
        <v>4</v>
      </c>
      <c r="F77" s="10">
        <v>0</v>
      </c>
      <c r="G77" s="10">
        <v>0</v>
      </c>
      <c r="H77" s="10">
        <v>0</v>
      </c>
    </row>
    <row r="78" spans="1:8" x14ac:dyDescent="0.3">
      <c r="A78" s="9" t="s">
        <v>43</v>
      </c>
      <c r="B78" s="10">
        <v>42</v>
      </c>
      <c r="C78" s="10">
        <f t="shared" si="2"/>
        <v>25</v>
      </c>
      <c r="D78" s="11">
        <f t="shared" si="3"/>
        <v>0.59523809523809523</v>
      </c>
      <c r="E78" s="10">
        <v>24</v>
      </c>
      <c r="F78" s="10">
        <v>1</v>
      </c>
      <c r="G78" s="10">
        <v>0</v>
      </c>
      <c r="H78" s="10">
        <v>0</v>
      </c>
    </row>
    <row r="79" spans="1:8" x14ac:dyDescent="0.3">
      <c r="A79" s="9" t="s">
        <v>86</v>
      </c>
      <c r="B79" s="10">
        <v>14</v>
      </c>
      <c r="C79" s="10">
        <f t="shared" si="2"/>
        <v>0</v>
      </c>
      <c r="D79" s="11">
        <f t="shared" si="3"/>
        <v>0</v>
      </c>
      <c r="E79" s="10">
        <v>0</v>
      </c>
      <c r="F79" s="10">
        <v>0</v>
      </c>
      <c r="G79" s="10">
        <v>0</v>
      </c>
      <c r="H79" s="10">
        <v>0</v>
      </c>
    </row>
    <row r="80" spans="1:8" x14ac:dyDescent="0.3">
      <c r="A80" s="9" t="s">
        <v>44</v>
      </c>
      <c r="B80" s="10">
        <v>110</v>
      </c>
      <c r="C80" s="10">
        <f t="shared" si="2"/>
        <v>91</v>
      </c>
      <c r="D80" s="11">
        <f t="shared" si="3"/>
        <v>0.82727272727272727</v>
      </c>
      <c r="E80" s="10">
        <v>73</v>
      </c>
      <c r="F80" s="10">
        <v>13</v>
      </c>
      <c r="G80" s="10">
        <v>2</v>
      </c>
      <c r="H80" s="10">
        <v>3</v>
      </c>
    </row>
    <row r="81" spans="1:8" x14ac:dyDescent="0.3">
      <c r="A81" s="9" t="s">
        <v>45</v>
      </c>
      <c r="B81" s="10">
        <v>4</v>
      </c>
      <c r="C81" s="10">
        <f t="shared" si="2"/>
        <v>0</v>
      </c>
      <c r="D81" s="11">
        <f t="shared" si="3"/>
        <v>0</v>
      </c>
      <c r="E81" s="10">
        <v>0</v>
      </c>
      <c r="F81" s="10">
        <v>0</v>
      </c>
      <c r="G81" s="10">
        <v>0</v>
      </c>
      <c r="H81" s="10">
        <v>0</v>
      </c>
    </row>
    <row r="82" spans="1:8" x14ac:dyDescent="0.3">
      <c r="A82" s="9" t="s">
        <v>46</v>
      </c>
      <c r="B82" s="10">
        <v>24</v>
      </c>
      <c r="C82" s="10">
        <f t="shared" si="2"/>
        <v>12</v>
      </c>
      <c r="D82" s="11">
        <f t="shared" si="3"/>
        <v>0.5</v>
      </c>
      <c r="E82" s="10">
        <v>9</v>
      </c>
      <c r="F82" s="10">
        <v>0</v>
      </c>
      <c r="G82" s="10">
        <v>2</v>
      </c>
      <c r="H82" s="10">
        <v>1</v>
      </c>
    </row>
    <row r="83" spans="1:8" x14ac:dyDescent="0.3">
      <c r="A83" s="9" t="s">
        <v>87</v>
      </c>
      <c r="B83" s="10">
        <v>1894</v>
      </c>
      <c r="C83" s="10">
        <f t="shared" si="2"/>
        <v>1295</v>
      </c>
      <c r="D83" s="11">
        <f t="shared" si="3"/>
        <v>0.68373812038014781</v>
      </c>
      <c r="E83" s="10">
        <v>1049</v>
      </c>
      <c r="F83" s="10">
        <v>104</v>
      </c>
      <c r="G83" s="10">
        <v>56</v>
      </c>
      <c r="H83" s="10">
        <v>86</v>
      </c>
    </row>
    <row r="84" spans="1:8" x14ac:dyDescent="0.3">
      <c r="A84" s="9" t="s">
        <v>47</v>
      </c>
      <c r="B84" s="10">
        <v>41</v>
      </c>
      <c r="C84" s="10">
        <f t="shared" si="2"/>
        <v>24</v>
      </c>
      <c r="D84" s="11">
        <f t="shared" si="3"/>
        <v>0.58536585365853655</v>
      </c>
      <c r="E84" s="10">
        <v>20</v>
      </c>
      <c r="F84" s="10">
        <v>1</v>
      </c>
      <c r="G84" s="10">
        <v>1</v>
      </c>
      <c r="H84" s="10">
        <v>2</v>
      </c>
    </row>
    <row r="85" spans="1:8" x14ac:dyDescent="0.3">
      <c r="A85" s="9" t="s">
        <v>88</v>
      </c>
      <c r="B85" s="10">
        <v>3</v>
      </c>
      <c r="C85" s="10">
        <f t="shared" si="2"/>
        <v>0</v>
      </c>
      <c r="D85" s="11">
        <f t="shared" si="3"/>
        <v>0</v>
      </c>
      <c r="E85" s="10">
        <v>0</v>
      </c>
      <c r="F85" s="10">
        <v>0</v>
      </c>
      <c r="G85" s="10">
        <v>0</v>
      </c>
      <c r="H85" s="10">
        <v>0</v>
      </c>
    </row>
    <row r="86" spans="1:8" x14ac:dyDescent="0.3">
      <c r="A86" s="9" t="s">
        <v>48</v>
      </c>
      <c r="B86" s="10">
        <v>13</v>
      </c>
      <c r="C86" s="10">
        <f t="shared" si="2"/>
        <v>4</v>
      </c>
      <c r="D86" s="11">
        <f t="shared" si="3"/>
        <v>0.30769230769230771</v>
      </c>
      <c r="E86" s="10">
        <v>3</v>
      </c>
      <c r="F86" s="10">
        <v>0</v>
      </c>
      <c r="G86" s="10">
        <v>1</v>
      </c>
      <c r="H86" s="10">
        <v>0</v>
      </c>
    </row>
    <row r="87" spans="1:8" x14ac:dyDescent="0.3">
      <c r="A87" s="9" t="s">
        <v>49</v>
      </c>
      <c r="B87" s="10">
        <v>10</v>
      </c>
      <c r="C87" s="10">
        <f t="shared" si="2"/>
        <v>7</v>
      </c>
      <c r="D87" s="11">
        <f t="shared" si="3"/>
        <v>0.7</v>
      </c>
      <c r="E87" s="10">
        <v>5</v>
      </c>
      <c r="F87" s="10">
        <v>2</v>
      </c>
      <c r="G87" s="10">
        <v>0</v>
      </c>
      <c r="H87" s="10">
        <v>0</v>
      </c>
    </row>
    <row r="88" spans="1:8" x14ac:dyDescent="0.3">
      <c r="A88" s="9" t="s">
        <v>89</v>
      </c>
      <c r="B88" s="10">
        <v>7</v>
      </c>
      <c r="C88" s="10">
        <f t="shared" si="2"/>
        <v>4</v>
      </c>
      <c r="D88" s="11">
        <f t="shared" si="3"/>
        <v>0.5714285714285714</v>
      </c>
      <c r="E88" s="10">
        <v>3</v>
      </c>
      <c r="F88" s="10">
        <v>0</v>
      </c>
      <c r="G88" s="10">
        <v>0</v>
      </c>
      <c r="H88" s="10">
        <v>1</v>
      </c>
    </row>
    <row r="89" spans="1:8" x14ac:dyDescent="0.3">
      <c r="A89" s="9" t="s">
        <v>90</v>
      </c>
      <c r="B89" s="10">
        <v>2</v>
      </c>
      <c r="C89" s="10">
        <f t="shared" si="2"/>
        <v>1</v>
      </c>
      <c r="D89" s="11">
        <f t="shared" si="3"/>
        <v>0.5</v>
      </c>
      <c r="E89" s="10">
        <v>0</v>
      </c>
      <c r="F89" s="10">
        <v>0</v>
      </c>
      <c r="G89" s="10">
        <v>1</v>
      </c>
      <c r="H89" s="10">
        <v>0</v>
      </c>
    </row>
    <row r="90" spans="1:8" x14ac:dyDescent="0.3">
      <c r="A90" s="9" t="s">
        <v>50</v>
      </c>
      <c r="B90" s="10">
        <v>3</v>
      </c>
      <c r="C90" s="10">
        <f t="shared" si="2"/>
        <v>0</v>
      </c>
      <c r="D90" s="11">
        <f t="shared" si="3"/>
        <v>0</v>
      </c>
      <c r="E90" s="10">
        <v>0</v>
      </c>
      <c r="F90" s="10">
        <v>0</v>
      </c>
      <c r="G90" s="10">
        <v>0</v>
      </c>
      <c r="H90" s="10">
        <v>0</v>
      </c>
    </row>
    <row r="91" spans="1:8" x14ac:dyDescent="0.3">
      <c r="A91" s="9" t="s">
        <v>91</v>
      </c>
      <c r="B91" s="10">
        <v>2</v>
      </c>
      <c r="C91" s="10">
        <f t="shared" si="2"/>
        <v>0</v>
      </c>
      <c r="D91" s="11">
        <f t="shared" si="3"/>
        <v>0</v>
      </c>
      <c r="E91" s="10">
        <v>0</v>
      </c>
      <c r="F91" s="10">
        <v>0</v>
      </c>
      <c r="G91" s="10">
        <v>0</v>
      </c>
      <c r="H91" s="10">
        <v>0</v>
      </c>
    </row>
    <row r="92" spans="1:8" x14ac:dyDescent="0.3">
      <c r="A92" s="9" t="s">
        <v>51</v>
      </c>
      <c r="B92" s="10">
        <v>27</v>
      </c>
      <c r="C92" s="10">
        <f t="shared" si="2"/>
        <v>20</v>
      </c>
      <c r="D92" s="11">
        <f t="shared" si="3"/>
        <v>0.7407407407407407</v>
      </c>
      <c r="E92" s="10">
        <v>16</v>
      </c>
      <c r="F92" s="10">
        <v>2</v>
      </c>
      <c r="G92" s="10">
        <v>1</v>
      </c>
      <c r="H92" s="10">
        <v>1</v>
      </c>
    </row>
    <row r="93" spans="1:8" x14ac:dyDescent="0.3">
      <c r="A93" s="9" t="s">
        <v>92</v>
      </c>
      <c r="B93" s="10">
        <v>4</v>
      </c>
      <c r="C93" s="10">
        <f t="shared" si="2"/>
        <v>3</v>
      </c>
      <c r="D93" s="11">
        <f t="shared" si="3"/>
        <v>0.75</v>
      </c>
      <c r="E93" s="10">
        <v>3</v>
      </c>
      <c r="F93" s="10">
        <v>0</v>
      </c>
      <c r="G93" s="10">
        <v>0</v>
      </c>
      <c r="H93" s="10">
        <v>0</v>
      </c>
    </row>
    <row r="94" spans="1:8" x14ac:dyDescent="0.3">
      <c r="A94" s="9" t="s">
        <v>93</v>
      </c>
      <c r="B94" s="10">
        <v>261</v>
      </c>
      <c r="C94" s="10">
        <f t="shared" si="2"/>
        <v>174</v>
      </c>
      <c r="D94" s="11">
        <f t="shared" si="3"/>
        <v>0.66666666666666663</v>
      </c>
      <c r="E94" s="10">
        <v>140</v>
      </c>
      <c r="F94" s="10">
        <v>11</v>
      </c>
      <c r="G94" s="10">
        <v>3</v>
      </c>
      <c r="H94" s="10">
        <v>20</v>
      </c>
    </row>
    <row r="95" spans="1:8" x14ac:dyDescent="0.3">
      <c r="A95" s="9" t="s">
        <v>52</v>
      </c>
      <c r="B95" s="10">
        <f>1962+1</f>
        <v>1963</v>
      </c>
      <c r="C95" s="10">
        <f t="shared" si="2"/>
        <v>1533</v>
      </c>
      <c r="D95" s="11">
        <f t="shared" si="3"/>
        <v>0.78094752929190014</v>
      </c>
      <c r="E95" s="10">
        <v>1163</v>
      </c>
      <c r="F95" s="10">
        <v>152</v>
      </c>
      <c r="G95" s="10">
        <v>53</v>
      </c>
      <c r="H95" s="10">
        <v>165</v>
      </c>
    </row>
    <row r="96" spans="1:8" x14ac:dyDescent="0.3">
      <c r="A96" s="9" t="s">
        <v>94</v>
      </c>
      <c r="B96" s="10">
        <f>12+1</f>
        <v>13</v>
      </c>
      <c r="C96" s="10">
        <f t="shared" si="2"/>
        <v>5</v>
      </c>
      <c r="D96" s="11">
        <f t="shared" si="3"/>
        <v>0.38461538461538464</v>
      </c>
      <c r="E96" s="10">
        <v>3</v>
      </c>
      <c r="F96" s="10">
        <v>0</v>
      </c>
      <c r="G96" s="10">
        <v>0</v>
      </c>
      <c r="H96" s="10">
        <v>2</v>
      </c>
    </row>
    <row r="97" spans="1:8" x14ac:dyDescent="0.3">
      <c r="A97" s="9" t="s">
        <v>95</v>
      </c>
      <c r="B97" s="10">
        <v>2</v>
      </c>
      <c r="C97" s="10">
        <f t="shared" si="2"/>
        <v>0</v>
      </c>
      <c r="D97" s="11">
        <f t="shared" si="3"/>
        <v>0</v>
      </c>
      <c r="E97" s="10">
        <v>0</v>
      </c>
      <c r="F97" s="10">
        <v>0</v>
      </c>
      <c r="G97" s="10">
        <v>0</v>
      </c>
      <c r="H97" s="10">
        <v>0</v>
      </c>
    </row>
    <row r="98" spans="1:8" x14ac:dyDescent="0.3">
      <c r="A98" s="9" t="s">
        <v>99</v>
      </c>
      <c r="B98" s="10">
        <v>5</v>
      </c>
      <c r="C98" s="10">
        <f t="shared" si="2"/>
        <v>0</v>
      </c>
      <c r="D98" s="11">
        <f t="shared" si="3"/>
        <v>0</v>
      </c>
      <c r="E98" s="10">
        <v>0</v>
      </c>
      <c r="F98" s="10">
        <v>0</v>
      </c>
      <c r="G98" s="10">
        <v>0</v>
      </c>
      <c r="H98" s="10">
        <v>0</v>
      </c>
    </row>
    <row r="99" spans="1:8" x14ac:dyDescent="0.3">
      <c r="A99" s="9" t="s">
        <v>96</v>
      </c>
      <c r="B99" s="10">
        <v>16</v>
      </c>
      <c r="C99" s="10">
        <f t="shared" si="2"/>
        <v>12</v>
      </c>
      <c r="D99" s="11">
        <f t="shared" si="3"/>
        <v>0.75</v>
      </c>
      <c r="E99" s="10">
        <v>10</v>
      </c>
      <c r="F99" s="10">
        <v>2</v>
      </c>
      <c r="G99" s="10">
        <v>0</v>
      </c>
      <c r="H99" s="10">
        <v>0</v>
      </c>
    </row>
    <row r="100" spans="1:8" x14ac:dyDescent="0.3">
      <c r="A100" s="9" t="s">
        <v>97</v>
      </c>
      <c r="B100" s="10">
        <v>9</v>
      </c>
      <c r="C100" s="10">
        <f t="shared" si="2"/>
        <v>8</v>
      </c>
      <c r="D100" s="11">
        <f t="shared" si="3"/>
        <v>0.88888888888888884</v>
      </c>
      <c r="E100" s="10">
        <v>7</v>
      </c>
      <c r="F100" s="10">
        <v>0</v>
      </c>
      <c r="G100" s="10">
        <v>0</v>
      </c>
      <c r="H100" s="10">
        <v>1</v>
      </c>
    </row>
    <row r="101" spans="1:8" x14ac:dyDescent="0.3">
      <c r="A101" s="9" t="s">
        <v>98</v>
      </c>
      <c r="B101" s="10">
        <v>6</v>
      </c>
      <c r="C101" s="10">
        <f t="shared" si="2"/>
        <v>0</v>
      </c>
      <c r="D101" s="11">
        <f t="shared" si="3"/>
        <v>0</v>
      </c>
      <c r="E101" s="10">
        <v>0</v>
      </c>
      <c r="F101" s="10">
        <v>0</v>
      </c>
      <c r="G101" s="10">
        <v>0</v>
      </c>
      <c r="H101" s="10">
        <v>0</v>
      </c>
    </row>
    <row r="102" spans="1:8" x14ac:dyDescent="0.3">
      <c r="A102" s="9" t="s">
        <v>53</v>
      </c>
      <c r="B102" s="10">
        <v>2</v>
      </c>
      <c r="C102" s="10">
        <f t="shared" si="2"/>
        <v>1</v>
      </c>
      <c r="D102" s="11">
        <f t="shared" si="3"/>
        <v>0.5</v>
      </c>
      <c r="E102" s="10">
        <v>0</v>
      </c>
      <c r="F102" s="10">
        <v>0</v>
      </c>
      <c r="G102" s="10">
        <v>1</v>
      </c>
      <c r="H102" s="10">
        <v>0</v>
      </c>
    </row>
    <row r="103" spans="1:8" x14ac:dyDescent="0.3">
      <c r="A103" s="12" t="s">
        <v>54</v>
      </c>
      <c r="B103" s="13">
        <f>1+1</f>
        <v>2</v>
      </c>
      <c r="C103" s="13">
        <f t="shared" si="2"/>
        <v>0</v>
      </c>
      <c r="D103" s="14">
        <f t="shared" si="3"/>
        <v>0</v>
      </c>
      <c r="E103" s="13">
        <v>0</v>
      </c>
      <c r="F103" s="13">
        <v>0</v>
      </c>
      <c r="G103" s="13">
        <v>0</v>
      </c>
      <c r="H103" s="13">
        <v>0</v>
      </c>
    </row>
    <row r="104" spans="1:8" x14ac:dyDescent="0.3">
      <c r="A104" s="4"/>
      <c r="B104" s="2"/>
      <c r="C104" s="2"/>
      <c r="D104" s="2"/>
      <c r="E104" s="2"/>
      <c r="F104" s="2"/>
      <c r="G104" s="2"/>
      <c r="H104" s="2"/>
    </row>
    <row r="105" spans="1:8" x14ac:dyDescent="0.3">
      <c r="A105" s="18" t="s">
        <v>100</v>
      </c>
      <c r="B105" s="19">
        <f>SUM(B6:B103)</f>
        <v>16729</v>
      </c>
      <c r="C105" s="19">
        <f>SUM(C6:C103)</f>
        <v>11712</v>
      </c>
      <c r="D105" s="20">
        <f>C105/B105</f>
        <v>0.70010161994141906</v>
      </c>
      <c r="E105" s="19">
        <f>SUM(E6:E103)</f>
        <v>8693</v>
      </c>
      <c r="F105" s="19">
        <f t="shared" ref="F105:H105" si="4">SUM(F6:F103)</f>
        <v>1148</v>
      </c>
      <c r="G105" s="19">
        <f t="shared" si="4"/>
        <v>794</v>
      </c>
      <c r="H105" s="19">
        <f t="shared" si="4"/>
        <v>1077</v>
      </c>
    </row>
    <row r="107" spans="1:8" x14ac:dyDescent="0.3">
      <c r="A107" s="21" t="s">
        <v>109</v>
      </c>
    </row>
    <row r="108" spans="1:8" x14ac:dyDescent="0.3">
      <c r="A108" s="21" t="s">
        <v>108</v>
      </c>
    </row>
  </sheetData>
  <sortState ref="A5:N102">
    <sortCondition ref="A5:A102"/>
  </sortState>
  <mergeCells count="2">
    <mergeCell ref="A1:H1"/>
    <mergeCell ref="A2:H2"/>
  </mergeCells>
  <printOptions horizontalCentered="1"/>
  <pageMargins left="0.70866141732283472" right="0.70866141732283472" top="1.3385826771653544" bottom="0.74803149606299213" header="0.31496062992125984" footer="0.31496062992125984"/>
  <pageSetup paperSize="9" scale="63" fitToHeight="0" orientation="portrait" horizontalDpi="4294967293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actes consulars</vt:lpstr>
      <vt:lpstr>'actes consulars'!Títols_per_imprimir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Arbussà Reixach, Núria</dc:creator>
  <cp:lastModifiedBy>Arbussà Reixach, Núria</cp:lastModifiedBy>
  <cp:lastPrinted>2021-03-24T08:20:51Z</cp:lastPrinted>
  <dcterms:created xsi:type="dcterms:W3CDTF">2021-03-23T08:41:42Z</dcterms:created>
  <dcterms:modified xsi:type="dcterms:W3CDTF">2021-03-24T08:20:59Z</dcterms:modified>
</cp:coreProperties>
</file>